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2" windowHeight="8700" activeTab="6"/>
  </bookViews>
  <sheets>
    <sheet name="Návrh" sheetId="1" r:id="rId1"/>
    <sheet name="Výdaje 2018" sheetId="2" r:id="rId2"/>
    <sheet name="Příjmy 2018" sheetId="3" r:id="rId3"/>
    <sheet name="Výhled 2019" sheetId="4" r:id="rId4"/>
    <sheet name="Výhled 2020" sheetId="5" r:id="rId5"/>
    <sheet name="Výhled 2021" sheetId="6" r:id="rId6"/>
    <sheet name="úpravy rozpočtu v průběhu roku" sheetId="7" r:id="rId7"/>
  </sheets>
  <definedNames>
    <definedName name="_xlnm.Print_Area" localSheetId="2">'Příjmy 2018'!$A$1:$D$51</definedName>
    <definedName name="_xlnm.Print_Area" localSheetId="1">'Výdaje 2018'!$A$1:$D$93</definedName>
  </definedNames>
  <calcPr fullCalcOnLoad="1"/>
</workbook>
</file>

<file path=xl/sharedStrings.xml><?xml version="1.0" encoding="utf-8"?>
<sst xmlns="http://schemas.openxmlformats.org/spreadsheetml/2006/main" count="249" uniqueCount="175">
  <si>
    <t>VÝDAJE</t>
  </si>
  <si>
    <t>odp/pol.</t>
  </si>
  <si>
    <t>popis</t>
  </si>
  <si>
    <t>schválený roupočet</t>
  </si>
  <si>
    <t xml:space="preserve">rozp. po změnách </t>
  </si>
  <si>
    <t>2212  5171</t>
  </si>
  <si>
    <t>opravy a udržování</t>
  </si>
  <si>
    <t>silnice</t>
  </si>
  <si>
    <t>2310  6121</t>
  </si>
  <si>
    <t>budovy, haly, stavby</t>
  </si>
  <si>
    <t>pitná voda</t>
  </si>
  <si>
    <t>odvádění a čištění odpad.vod</t>
  </si>
  <si>
    <t>3613  5139</t>
  </si>
  <si>
    <t>nákup materiálu j.n.</t>
  </si>
  <si>
    <t>studená voda</t>
  </si>
  <si>
    <t>3613  5153</t>
  </si>
  <si>
    <t>plyn</t>
  </si>
  <si>
    <t>3613  5154</t>
  </si>
  <si>
    <t>elektrická energie</t>
  </si>
  <si>
    <t>revize</t>
  </si>
  <si>
    <t>3341  5162</t>
  </si>
  <si>
    <t>poplatek za rozhlas</t>
  </si>
  <si>
    <t>rozhlas a televize</t>
  </si>
  <si>
    <t xml:space="preserve">3613  5171      </t>
  </si>
  <si>
    <t>3613  5151</t>
  </si>
  <si>
    <t>3613  5021</t>
  </si>
  <si>
    <t>odměny dle DPP</t>
  </si>
  <si>
    <t>zájmová činnost v kultuře - kulturák</t>
  </si>
  <si>
    <t>3399  5194</t>
  </si>
  <si>
    <t>ostatní záležitosti kultury</t>
  </si>
  <si>
    <t>drobný hmotný dlouhodobý majetek</t>
  </si>
  <si>
    <t>3412  5139</t>
  </si>
  <si>
    <t>3612  5151</t>
  </si>
  <si>
    <t>voda</t>
  </si>
  <si>
    <t>3612  5153</t>
  </si>
  <si>
    <t>3612  5171</t>
  </si>
  <si>
    <t>bytové hospodaření</t>
  </si>
  <si>
    <t>3631  5139</t>
  </si>
  <si>
    <t>nákup materiálu</t>
  </si>
  <si>
    <t>3631  5154</t>
  </si>
  <si>
    <t>3631  5171</t>
  </si>
  <si>
    <t>veřejné osvětlení</t>
  </si>
  <si>
    <t>3722  5138</t>
  </si>
  <si>
    <t>nákup zboží - za účeůlem dalšího prodeje</t>
  </si>
  <si>
    <t>3722  5169</t>
  </si>
  <si>
    <t>komunální odpad</t>
  </si>
  <si>
    <t>sběr a svoz komunálního odpadu</t>
  </si>
  <si>
    <t>nákup ostatních služeb</t>
  </si>
  <si>
    <t>5512  5137</t>
  </si>
  <si>
    <t>5512  5139</t>
  </si>
  <si>
    <t>požární ochrana - dobr.část</t>
  </si>
  <si>
    <t>6112  5023</t>
  </si>
  <si>
    <t>odměny členů zastupitelstva obcí a krajů</t>
  </si>
  <si>
    <t>zastupitelstvo obcí</t>
  </si>
  <si>
    <t>6171  5021</t>
  </si>
  <si>
    <t>ostatní osobní výdaje</t>
  </si>
  <si>
    <t>6171  5038</t>
  </si>
  <si>
    <t>ostatní pojistné</t>
  </si>
  <si>
    <t>6171  5136</t>
  </si>
  <si>
    <t>knihy, tisk, uč.pomůcky</t>
  </si>
  <si>
    <t>6171  5137</t>
  </si>
  <si>
    <t>6171  5139</t>
  </si>
  <si>
    <t>6171  5153</t>
  </si>
  <si>
    <t>6171  5154</t>
  </si>
  <si>
    <t>6171  5156</t>
  </si>
  <si>
    <t>pohonné hmoty</t>
  </si>
  <si>
    <t>6171  5161</t>
  </si>
  <si>
    <t>služby pošt</t>
  </si>
  <si>
    <t>6171  5152</t>
  </si>
  <si>
    <t>služby peněžních ústavů</t>
  </si>
  <si>
    <t>6171  5167</t>
  </si>
  <si>
    <t>služby školení a vzdělávání</t>
  </si>
  <si>
    <t>6171  5168</t>
  </si>
  <si>
    <t>služby zpracování dat</t>
  </si>
  <si>
    <t>6171  5169</t>
  </si>
  <si>
    <t>6171  5171</t>
  </si>
  <si>
    <t>cestovné</t>
  </si>
  <si>
    <t>6171  5175</t>
  </si>
  <si>
    <t>pohoštění</t>
  </si>
  <si>
    <t>6171  5361</t>
  </si>
  <si>
    <t>nákup kolků</t>
  </si>
  <si>
    <t>činnost místní samosprávy</t>
  </si>
  <si>
    <t>6310  5163</t>
  </si>
  <si>
    <t>DPH</t>
  </si>
  <si>
    <t>Poplatek za likvidaci odpadů</t>
  </si>
  <si>
    <t>Poplatek ze psů</t>
  </si>
  <si>
    <t>Správní poplatek</t>
  </si>
  <si>
    <t xml:space="preserve">Neinvestiční přijaté dotace ze SR v rámci </t>
  </si>
  <si>
    <t>přijaté nekap. příspěvky a náhrady</t>
  </si>
  <si>
    <t>3612  2132</t>
  </si>
  <si>
    <t>Příjmy z pronájmu nemovitostí</t>
  </si>
  <si>
    <t>3612  2111</t>
  </si>
  <si>
    <t>příjmy s poskytování služeb</t>
  </si>
  <si>
    <t>3612  2324</t>
  </si>
  <si>
    <t>byty</t>
  </si>
  <si>
    <t>3613  2132</t>
  </si>
  <si>
    <t>Příjmy z pronájmu nemovitostí KD</t>
  </si>
  <si>
    <t>3613  2111</t>
  </si>
  <si>
    <t>příjmy s poskytování služeb hostinec</t>
  </si>
  <si>
    <t>3613  2324</t>
  </si>
  <si>
    <t xml:space="preserve">přijaté nekap. příspěvky a náhrady </t>
  </si>
  <si>
    <t>3639  2131</t>
  </si>
  <si>
    <t>Příjmy z pronájmu pozemků</t>
  </si>
  <si>
    <t>Komunální služby a uzemní rozvoj j.n.</t>
  </si>
  <si>
    <t>Příjmy z poskytování služeb a výrobků</t>
  </si>
  <si>
    <t>3722  2112</t>
  </si>
  <si>
    <t>Příjmy z prodeje zboží</t>
  </si>
  <si>
    <t>Sběr a svoz kom.odpadů</t>
  </si>
  <si>
    <t>6171  2111</t>
  </si>
  <si>
    <t>6310  2141</t>
  </si>
  <si>
    <t>Příjmy z úroků</t>
  </si>
  <si>
    <t xml:space="preserve">Obecné příjmy z fin. Operací </t>
  </si>
  <si>
    <t>PŘIJMY CELKEM</t>
  </si>
  <si>
    <t>PŘÍJMY</t>
  </si>
  <si>
    <t>Daň z přijmu fyzických osob ze SVČ</t>
  </si>
  <si>
    <t>Daň z příjmu fyzických osob z kap . výnosů</t>
  </si>
  <si>
    <t>Daň z příjmu právnických osob</t>
  </si>
  <si>
    <t>Daň z nemovitosti</t>
  </si>
  <si>
    <t>Daň z příjmu fyzických osob ze záv. čin.</t>
  </si>
  <si>
    <t>Mezisoučet</t>
  </si>
  <si>
    <t>Příjmy</t>
  </si>
  <si>
    <t>Daňové příjmy</t>
  </si>
  <si>
    <t>Nedaňové příjmy</t>
  </si>
  <si>
    <t>Kapitálové příjmy</t>
  </si>
  <si>
    <t>Přijaté dotace</t>
  </si>
  <si>
    <t>Celkem</t>
  </si>
  <si>
    <t>Výdaje</t>
  </si>
  <si>
    <t>Přijaté krátkodobé půjčky</t>
  </si>
  <si>
    <t>Přijaté dlouhodobé půjčky</t>
  </si>
  <si>
    <t>Zapojení přebytku hospodaření</t>
  </si>
  <si>
    <t>Celkem včetně financování</t>
  </si>
  <si>
    <t>Běžné výdaje</t>
  </si>
  <si>
    <t>Kapitálové výdaje</t>
  </si>
  <si>
    <t>Ostatní výdaje</t>
  </si>
  <si>
    <t>Uhrazené krátkodobé půjčky</t>
  </si>
  <si>
    <t>Splátky dlouhodobých půjček</t>
  </si>
  <si>
    <t>Saldo</t>
  </si>
  <si>
    <t>Příjmy - výdaje</t>
  </si>
  <si>
    <t>2321  5169</t>
  </si>
  <si>
    <t>Činnost v místní samosprávě</t>
  </si>
  <si>
    <t>obecné příjmy a výdaje z fin.operací</t>
  </si>
  <si>
    <t>Výdaje celkem</t>
  </si>
  <si>
    <t>Saldo příjmy/výdaje</t>
  </si>
  <si>
    <t>Financování  ze stavu krát.peněž.prostř.na bank .účtech</t>
  </si>
  <si>
    <t>Sejmuto:</t>
  </si>
  <si>
    <t>6112  5032</t>
  </si>
  <si>
    <t>povinné pojistné na veř. zdrav. poj.</t>
  </si>
  <si>
    <t xml:space="preserve">6171  5192 </t>
  </si>
  <si>
    <t>Rozpočtový výhled na r. 2019 v tis. Kč</t>
  </si>
  <si>
    <t>3313  5166</t>
  </si>
  <si>
    <t>ostatní záležitosti kultury - věcné dary</t>
  </si>
  <si>
    <t>5212  5901</t>
  </si>
  <si>
    <t>krizový zákon - rezerva</t>
  </si>
  <si>
    <t>ochrana obyvatelstva</t>
  </si>
  <si>
    <t>6112  5038</t>
  </si>
  <si>
    <t>povinné pojistné na úrazové pojištění</t>
  </si>
  <si>
    <t>2321  6121</t>
  </si>
  <si>
    <t>budovy, stavby, haly</t>
  </si>
  <si>
    <t>Odvod loterií</t>
  </si>
  <si>
    <t>3639 2119</t>
  </si>
  <si>
    <t>Ostatní příjmy z vlastní činnosti</t>
  </si>
  <si>
    <t>Využívání a zneškodňování komunálního odpadu</t>
  </si>
  <si>
    <t>3725 2324</t>
  </si>
  <si>
    <t>3725</t>
  </si>
  <si>
    <t>Přijaté nekapitálové příspěvky a náhrady</t>
  </si>
  <si>
    <t>3341 5171</t>
  </si>
  <si>
    <t>teplo</t>
  </si>
  <si>
    <t>6171  5162</t>
  </si>
  <si>
    <t>služby telekomunikací a radiokomunikací</t>
  </si>
  <si>
    <t>sportovní zařízení v majetku obce</t>
  </si>
  <si>
    <t>Vyvěšeno (i elektronicky):</t>
  </si>
  <si>
    <t>Rozpočtový výhled na r. 2020 v tis. Kč</t>
  </si>
  <si>
    <t>Rozpis rozpočtu na rok 2018</t>
  </si>
  <si>
    <t>Návrh rozpočtu na rok 2018</t>
  </si>
  <si>
    <t>Rozpočtový výhled na r. 2021 v tis. Kč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</si>
</sst>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0\ &quot;Kč&quot;"/>
    <numFmt numFmtId="168" formatCode="#,##0.00\ _K_č"/>
    <numFmt numFmtId="169" formatCode="#,##0\ _K_č"/>
  </numFmts>
  <fonts count="48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22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/>
    </xf>
    <xf numFmtId="3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7" xfId="0" applyFont="1" applyBorder="1" applyAlignment="1">
      <alignment/>
    </xf>
    <xf numFmtId="0" fontId="6" fillId="0" borderId="18" xfId="0" applyFont="1" applyBorder="1" applyAlignment="1">
      <alignment horizontal="center"/>
    </xf>
    <xf numFmtId="0" fontId="5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/>
    </xf>
    <xf numFmtId="0" fontId="5" fillId="0" borderId="23" xfId="0" applyFont="1" applyBorder="1" applyAlignment="1">
      <alignment/>
    </xf>
    <xf numFmtId="0" fontId="6" fillId="0" borderId="24" xfId="0" applyFont="1" applyBorder="1" applyAlignment="1">
      <alignment horizontal="center"/>
    </xf>
    <xf numFmtId="0" fontId="5" fillId="0" borderId="25" xfId="0" applyFont="1" applyBorder="1" applyAlignment="1">
      <alignment/>
    </xf>
    <xf numFmtId="0" fontId="5" fillId="0" borderId="26" xfId="0" applyFont="1" applyBorder="1" applyAlignment="1">
      <alignment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/>
    </xf>
    <xf numFmtId="0" fontId="5" fillId="0" borderId="29" xfId="0" applyFont="1" applyBorder="1" applyAlignment="1">
      <alignment/>
    </xf>
    <xf numFmtId="0" fontId="6" fillId="0" borderId="3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0" fillId="0" borderId="10" xfId="0" applyBorder="1" applyAlignment="1">
      <alignment wrapText="1"/>
    </xf>
    <xf numFmtId="0" fontId="1" fillId="0" borderId="10" xfId="0" applyFont="1" applyBorder="1" applyAlignment="1">
      <alignment/>
    </xf>
    <xf numFmtId="169" fontId="1" fillId="0" borderId="0" xfId="0" applyNumberFormat="1" applyFont="1" applyAlignment="1">
      <alignment/>
    </xf>
    <xf numFmtId="169" fontId="0" fillId="0" borderId="10" xfId="0" applyNumberFormat="1" applyBorder="1" applyAlignment="1">
      <alignment wrapText="1"/>
    </xf>
    <xf numFmtId="169" fontId="0" fillId="0" borderId="10" xfId="0" applyNumberFormat="1" applyBorder="1" applyAlignment="1">
      <alignment/>
    </xf>
    <xf numFmtId="169" fontId="1" fillId="0" borderId="10" xfId="0" applyNumberFormat="1" applyFont="1" applyBorder="1" applyAlignment="1">
      <alignment/>
    </xf>
    <xf numFmtId="169" fontId="0" fillId="0" borderId="10" xfId="0" applyNumberFormat="1" applyFont="1" applyBorder="1" applyAlignment="1">
      <alignment/>
    </xf>
    <xf numFmtId="169" fontId="0" fillId="0" borderId="0" xfId="0" applyNumberFormat="1" applyAlignment="1">
      <alignment/>
    </xf>
    <xf numFmtId="169" fontId="1" fillId="0" borderId="0" xfId="0" applyNumberFormat="1" applyFont="1" applyAlignment="1">
      <alignment horizontal="center"/>
    </xf>
    <xf numFmtId="169" fontId="0" fillId="0" borderId="0" xfId="0" applyNumberFormat="1" applyAlignment="1">
      <alignment/>
    </xf>
    <xf numFmtId="169" fontId="0" fillId="0" borderId="0" xfId="0" applyNumberFormat="1" applyAlignment="1">
      <alignment horizontal="center"/>
    </xf>
    <xf numFmtId="169" fontId="3" fillId="0" borderId="10" xfId="0" applyNumberFormat="1" applyFont="1" applyBorder="1" applyAlignment="1">
      <alignment horizontal="center" vertical="top" wrapText="1"/>
    </xf>
    <xf numFmtId="169" fontId="4" fillId="0" borderId="10" xfId="0" applyNumberFormat="1" applyFont="1" applyBorder="1" applyAlignment="1">
      <alignment horizontal="center" vertical="top" wrapText="1"/>
    </xf>
    <xf numFmtId="169" fontId="0" fillId="0" borderId="10" xfId="0" applyNumberFormat="1" applyBorder="1" applyAlignment="1">
      <alignment/>
    </xf>
    <xf numFmtId="0" fontId="2" fillId="0" borderId="10" xfId="0" applyFont="1" applyBorder="1" applyAlignment="1">
      <alignment wrapText="1"/>
    </xf>
    <xf numFmtId="169" fontId="2" fillId="0" borderId="10" xfId="0" applyNumberFormat="1" applyFont="1" applyBorder="1" applyAlignment="1">
      <alignment/>
    </xf>
    <xf numFmtId="169" fontId="2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4" fontId="0" fillId="0" borderId="0" xfId="0" applyNumberFormat="1" applyBorder="1" applyAlignment="1">
      <alignment/>
    </xf>
    <xf numFmtId="1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0" xfId="0" applyFont="1" applyBorder="1" applyAlignment="1">
      <alignment/>
    </xf>
    <xf numFmtId="14" fontId="0" fillId="0" borderId="0" xfId="0" applyNumberFormat="1" applyAlignment="1">
      <alignment horizontal="center"/>
    </xf>
    <xf numFmtId="0" fontId="7" fillId="0" borderId="0" xfId="0" applyFont="1" applyAlignment="1">
      <alignment horizontal="center"/>
    </xf>
    <xf numFmtId="169" fontId="3" fillId="0" borderId="10" xfId="0" applyNumberFormat="1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0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horizontal="right" wrapText="1"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167" fontId="7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C31" sqref="C31"/>
    </sheetView>
  </sheetViews>
  <sheetFormatPr defaultColWidth="9.140625" defaultRowHeight="12.75"/>
  <cols>
    <col min="2" max="2" width="10.140625" style="0" bestFit="1" customWidth="1"/>
    <col min="4" max="4" width="11.7109375" style="0" customWidth="1"/>
  </cols>
  <sheetData>
    <row r="1" spans="1:9" ht="27.75">
      <c r="A1" s="70" t="s">
        <v>173</v>
      </c>
      <c r="B1" s="70"/>
      <c r="C1" s="70"/>
      <c r="D1" s="70"/>
      <c r="E1" s="71"/>
      <c r="F1" s="71"/>
      <c r="G1" s="71"/>
      <c r="H1" s="71"/>
      <c r="I1" s="71"/>
    </row>
    <row r="3" spans="1:9" ht="17.25">
      <c r="A3" s="72" t="s">
        <v>113</v>
      </c>
      <c r="B3" s="72"/>
      <c r="C3" s="72"/>
      <c r="D3" s="72"/>
      <c r="E3" s="71"/>
      <c r="F3" s="71"/>
      <c r="G3" s="71"/>
      <c r="H3" s="71"/>
      <c r="I3" s="71"/>
    </row>
    <row r="4" spans="1:8" ht="17.25">
      <c r="A4" s="62"/>
      <c r="B4" s="73">
        <v>3448900</v>
      </c>
      <c r="C4" s="73"/>
      <c r="D4" s="73"/>
      <c r="E4" s="73"/>
      <c r="F4" s="73"/>
      <c r="G4" s="73"/>
      <c r="H4" s="73"/>
    </row>
    <row r="5" spans="1:4" ht="17.25">
      <c r="A5" s="64"/>
      <c r="B5" s="64"/>
      <c r="C5" s="64"/>
      <c r="D5" s="64"/>
    </row>
    <row r="6" spans="1:9" ht="17.25">
      <c r="A6" s="72" t="s">
        <v>0</v>
      </c>
      <c r="B6" s="72"/>
      <c r="C6" s="72"/>
      <c r="D6" s="72"/>
      <c r="E6" s="71"/>
      <c r="F6" s="71"/>
      <c r="G6" s="71"/>
      <c r="H6" s="71"/>
      <c r="I6" s="71"/>
    </row>
    <row r="7" spans="1:8" ht="17.25">
      <c r="A7" s="64"/>
      <c r="B7" s="73">
        <v>15066069</v>
      </c>
      <c r="C7" s="73"/>
      <c r="D7" s="73"/>
      <c r="E7" s="73"/>
      <c r="F7" s="73"/>
      <c r="G7" s="73"/>
      <c r="H7" s="73"/>
    </row>
    <row r="30" ht="12.75">
      <c r="C30" s="46"/>
    </row>
    <row r="31" ht="12.75">
      <c r="C31" s="46"/>
    </row>
    <row r="32" ht="12.75">
      <c r="C32" s="46"/>
    </row>
    <row r="48" spans="1:4" ht="12.75">
      <c r="A48" s="69" t="s">
        <v>170</v>
      </c>
      <c r="D48" s="61">
        <v>43070</v>
      </c>
    </row>
    <row r="50" spans="1:4" ht="12.75">
      <c r="A50" t="s">
        <v>144</v>
      </c>
      <c r="D50" s="61"/>
    </row>
  </sheetData>
  <sheetProtection/>
  <mergeCells count="5">
    <mergeCell ref="A1:I1"/>
    <mergeCell ref="A3:I3"/>
    <mergeCell ref="A6:I6"/>
    <mergeCell ref="B4:H4"/>
    <mergeCell ref="B7:H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zoomScalePageLayoutView="0" workbookViewId="0" topLeftCell="A73">
      <selection activeCell="B99" sqref="B99"/>
    </sheetView>
  </sheetViews>
  <sheetFormatPr defaultColWidth="9.140625" defaultRowHeight="12.75"/>
  <cols>
    <col min="1" max="1" width="10.7109375" style="0" customWidth="1"/>
    <col min="2" max="2" width="36.140625" style="0" bestFit="1" customWidth="1"/>
    <col min="3" max="3" width="16.28125" style="46" customWidth="1"/>
    <col min="4" max="4" width="16.7109375" style="0" customWidth="1"/>
    <col min="6" max="6" width="10.421875" style="0" bestFit="1" customWidth="1"/>
    <col min="8" max="8" width="10.421875" style="0" bestFit="1" customWidth="1"/>
  </cols>
  <sheetData>
    <row r="1" spans="1:4" ht="12.75">
      <c r="A1" s="74" t="s">
        <v>172</v>
      </c>
      <c r="B1" s="74"/>
      <c r="C1" s="74"/>
      <c r="D1" s="74"/>
    </row>
    <row r="2" spans="1:4" ht="12.75">
      <c r="A2" s="33"/>
      <c r="B2" s="33"/>
      <c r="C2" s="41"/>
      <c r="D2" s="33"/>
    </row>
    <row r="3" spans="1:4" ht="12.75">
      <c r="A3" s="74" t="s">
        <v>0</v>
      </c>
      <c r="B3" s="74"/>
      <c r="C3" s="74"/>
      <c r="D3" s="74"/>
    </row>
    <row r="5" spans="1:4" ht="26.25">
      <c r="A5" s="3" t="s">
        <v>1</v>
      </c>
      <c r="B5" s="3" t="s">
        <v>2</v>
      </c>
      <c r="C5" s="42" t="s">
        <v>3</v>
      </c>
      <c r="D5" s="39" t="s">
        <v>4</v>
      </c>
    </row>
    <row r="6" spans="1:4" ht="12.75">
      <c r="A6" s="3"/>
      <c r="B6" s="3"/>
      <c r="C6" s="43"/>
      <c r="D6" s="3"/>
    </row>
    <row r="7" spans="1:4" ht="12.75">
      <c r="A7" s="3" t="s">
        <v>5</v>
      </c>
      <c r="B7" s="3" t="s">
        <v>6</v>
      </c>
      <c r="C7" s="43">
        <v>50000</v>
      </c>
      <c r="D7" s="3"/>
    </row>
    <row r="8" spans="1:4" s="1" customFormat="1" ht="12.75">
      <c r="A8" s="4">
        <v>2212</v>
      </c>
      <c r="B8" s="4" t="s">
        <v>7</v>
      </c>
      <c r="C8" s="44">
        <f>SUM(C7)</f>
        <v>50000</v>
      </c>
      <c r="D8" s="4"/>
    </row>
    <row r="9" spans="1:4" ht="12.75">
      <c r="A9" s="3"/>
      <c r="B9" s="3"/>
      <c r="C9" s="43"/>
      <c r="D9" s="3"/>
    </row>
    <row r="10" spans="1:4" ht="12.75">
      <c r="A10" s="3" t="s">
        <v>8</v>
      </c>
      <c r="B10" s="3" t="s">
        <v>9</v>
      </c>
      <c r="C10" s="43">
        <v>10000</v>
      </c>
      <c r="D10" s="3"/>
    </row>
    <row r="11" spans="1:4" s="1" customFormat="1" ht="12.75">
      <c r="A11" s="4">
        <v>2310</v>
      </c>
      <c r="B11" s="4" t="s">
        <v>10</v>
      </c>
      <c r="C11" s="44">
        <f>SUM(C10)</f>
        <v>10000</v>
      </c>
      <c r="D11" s="4"/>
    </row>
    <row r="12" spans="1:4" ht="12.75">
      <c r="A12" s="3"/>
      <c r="B12" s="3"/>
      <c r="C12" s="43"/>
      <c r="D12" s="3"/>
    </row>
    <row r="13" spans="1:4" ht="12.75">
      <c r="A13" s="3" t="s">
        <v>138</v>
      </c>
      <c r="B13" s="3" t="s">
        <v>6</v>
      </c>
      <c r="C13" s="43">
        <v>25000</v>
      </c>
      <c r="D13" s="3"/>
    </row>
    <row r="14" spans="1:4" ht="12.75">
      <c r="A14" s="60" t="s">
        <v>156</v>
      </c>
      <c r="B14" s="60" t="s">
        <v>157</v>
      </c>
      <c r="C14" s="43">
        <v>13158269</v>
      </c>
      <c r="D14" s="3"/>
    </row>
    <row r="15" spans="1:4" s="1" customFormat="1" ht="12.75">
      <c r="A15" s="4">
        <v>2321</v>
      </c>
      <c r="B15" s="4" t="s">
        <v>11</v>
      </c>
      <c r="C15" s="44">
        <f>C13+C14</f>
        <v>13183269</v>
      </c>
      <c r="D15" s="4"/>
    </row>
    <row r="16" spans="1:4" s="1" customFormat="1" ht="12.75">
      <c r="A16" s="4"/>
      <c r="B16" s="4"/>
      <c r="C16" s="44"/>
      <c r="D16" s="4"/>
    </row>
    <row r="17" spans="1:4" ht="12.75">
      <c r="A17" s="68" t="s">
        <v>165</v>
      </c>
      <c r="B17" s="60" t="s">
        <v>6</v>
      </c>
      <c r="C17" s="43">
        <v>15000</v>
      </c>
      <c r="D17" s="3"/>
    </row>
    <row r="18" spans="1:4" ht="12.75">
      <c r="A18" s="3" t="s">
        <v>20</v>
      </c>
      <c r="B18" s="3" t="s">
        <v>21</v>
      </c>
      <c r="C18" s="43">
        <v>600</v>
      </c>
      <c r="D18" s="3"/>
    </row>
    <row r="19" spans="1:4" s="1" customFormat="1" ht="12.75">
      <c r="A19" s="4">
        <v>3341</v>
      </c>
      <c r="B19" s="4" t="s">
        <v>22</v>
      </c>
      <c r="C19" s="44">
        <f>SUM(C17:C18)</f>
        <v>15600</v>
      </c>
      <c r="D19" s="4"/>
    </row>
    <row r="20" spans="1:4" ht="12.75">
      <c r="A20" s="3"/>
      <c r="B20" s="3"/>
      <c r="C20" s="43"/>
      <c r="D20" s="3"/>
    </row>
    <row r="21" spans="1:4" ht="12.75">
      <c r="A21" s="5" t="s">
        <v>12</v>
      </c>
      <c r="B21" s="3" t="s">
        <v>13</v>
      </c>
      <c r="C21" s="43">
        <v>8000</v>
      </c>
      <c r="D21" s="3"/>
    </row>
    <row r="22" spans="1:4" ht="12.75">
      <c r="A22" s="3" t="s">
        <v>24</v>
      </c>
      <c r="B22" s="3" t="s">
        <v>14</v>
      </c>
      <c r="C22" s="43">
        <v>5000</v>
      </c>
      <c r="D22" s="3"/>
    </row>
    <row r="23" spans="1:4" ht="12.75">
      <c r="A23" s="3" t="s">
        <v>15</v>
      </c>
      <c r="B23" s="3" t="s">
        <v>16</v>
      </c>
      <c r="C23" s="43">
        <v>80000</v>
      </c>
      <c r="D23" s="3"/>
    </row>
    <row r="24" spans="1:4" ht="12.75">
      <c r="A24" s="3" t="s">
        <v>17</v>
      </c>
      <c r="B24" s="3" t="s">
        <v>18</v>
      </c>
      <c r="C24" s="43">
        <v>45000</v>
      </c>
      <c r="D24" s="3"/>
    </row>
    <row r="25" spans="1:4" ht="12.75">
      <c r="A25" s="3" t="s">
        <v>149</v>
      </c>
      <c r="B25" s="3" t="s">
        <v>19</v>
      </c>
      <c r="C25" s="43">
        <v>2000</v>
      </c>
      <c r="D25" s="3"/>
    </row>
    <row r="26" spans="1:4" ht="12.75">
      <c r="A26" s="5" t="s">
        <v>23</v>
      </c>
      <c r="B26" s="3" t="s">
        <v>6</v>
      </c>
      <c r="C26" s="43">
        <v>180000</v>
      </c>
      <c r="D26" s="3"/>
    </row>
    <row r="27" spans="1:4" ht="12.75">
      <c r="A27" s="3" t="s">
        <v>25</v>
      </c>
      <c r="B27" s="3" t="s">
        <v>26</v>
      </c>
      <c r="C27" s="43">
        <v>10000</v>
      </c>
      <c r="D27" s="3"/>
    </row>
    <row r="28" spans="1:4" s="1" customFormat="1" ht="12.75">
      <c r="A28" s="4">
        <v>3613</v>
      </c>
      <c r="B28" s="4" t="s">
        <v>27</v>
      </c>
      <c r="C28" s="44">
        <f>SUM(C21:C27)</f>
        <v>330000</v>
      </c>
      <c r="D28" s="4"/>
    </row>
    <row r="29" spans="1:4" ht="12.75">
      <c r="A29" s="3"/>
      <c r="B29" s="3"/>
      <c r="C29" s="43"/>
      <c r="D29" s="3"/>
    </row>
    <row r="30" spans="1:4" ht="12.75">
      <c r="A30" s="3" t="s">
        <v>28</v>
      </c>
      <c r="B30" s="3" t="s">
        <v>150</v>
      </c>
      <c r="C30" s="43">
        <v>3000</v>
      </c>
      <c r="D30" s="3"/>
    </row>
    <row r="31" spans="1:4" ht="12.75">
      <c r="A31" s="4">
        <v>3399</v>
      </c>
      <c r="B31" s="40" t="s">
        <v>29</v>
      </c>
      <c r="C31" s="44">
        <f>SUM(C30)</f>
        <v>3000</v>
      </c>
      <c r="D31" s="40"/>
    </row>
    <row r="32" spans="1:4" ht="12.75">
      <c r="A32" s="3"/>
      <c r="B32" s="3"/>
      <c r="C32" s="43"/>
      <c r="D32" s="3"/>
    </row>
    <row r="33" spans="1:4" ht="12.75">
      <c r="A33" s="60" t="s">
        <v>31</v>
      </c>
      <c r="B33" s="60" t="s">
        <v>38</v>
      </c>
      <c r="C33" s="43">
        <v>5000</v>
      </c>
      <c r="D33" s="3"/>
    </row>
    <row r="34" spans="1:4" ht="12.75">
      <c r="A34" s="4">
        <v>3412</v>
      </c>
      <c r="B34" s="40" t="s">
        <v>169</v>
      </c>
      <c r="C34" s="44">
        <f>SUM(C33)</f>
        <v>5000</v>
      </c>
      <c r="D34" s="3"/>
    </row>
    <row r="35" spans="1:4" ht="12.75">
      <c r="A35" s="3"/>
      <c r="B35" s="3"/>
      <c r="C35" s="43"/>
      <c r="D35" s="3"/>
    </row>
    <row r="36" spans="1:4" ht="12.75">
      <c r="A36" s="3" t="s">
        <v>32</v>
      </c>
      <c r="B36" s="3" t="s">
        <v>33</v>
      </c>
      <c r="C36" s="43">
        <v>15000</v>
      </c>
      <c r="D36" s="3"/>
    </row>
    <row r="37" spans="1:4" ht="12.75">
      <c r="A37" s="5" t="s">
        <v>34</v>
      </c>
      <c r="B37" s="3" t="s">
        <v>16</v>
      </c>
      <c r="C37" s="43">
        <v>80000</v>
      </c>
      <c r="D37" s="3"/>
    </row>
    <row r="38" spans="1:4" ht="12.75">
      <c r="A38" s="3" t="s">
        <v>35</v>
      </c>
      <c r="B38" s="3" t="s">
        <v>6</v>
      </c>
      <c r="C38" s="43">
        <v>25000</v>
      </c>
      <c r="D38" s="3"/>
    </row>
    <row r="39" spans="1:4" s="2" customFormat="1" ht="12.75">
      <c r="A39" s="4">
        <v>3612</v>
      </c>
      <c r="B39" s="4" t="s">
        <v>36</v>
      </c>
      <c r="C39" s="44">
        <f>SUM(C36:C38)</f>
        <v>120000</v>
      </c>
      <c r="D39" s="6"/>
    </row>
    <row r="40" spans="1:4" ht="12.75">
      <c r="A40" s="3"/>
      <c r="B40" s="3"/>
      <c r="C40" s="43"/>
      <c r="D40" s="3"/>
    </row>
    <row r="41" spans="1:4" ht="12.75">
      <c r="A41" s="5" t="s">
        <v>37</v>
      </c>
      <c r="B41" s="3" t="s">
        <v>38</v>
      </c>
      <c r="C41" s="43">
        <v>5000</v>
      </c>
      <c r="D41" s="3"/>
    </row>
    <row r="42" spans="1:4" ht="12.75">
      <c r="A42" s="3" t="s">
        <v>39</v>
      </c>
      <c r="B42" s="3" t="s">
        <v>18</v>
      </c>
      <c r="C42" s="43">
        <v>19000</v>
      </c>
      <c r="D42" s="3"/>
    </row>
    <row r="43" spans="1:4" ht="12.75">
      <c r="A43" s="3" t="s">
        <v>40</v>
      </c>
      <c r="B43" s="3" t="s">
        <v>6</v>
      </c>
      <c r="C43" s="43">
        <v>150000</v>
      </c>
      <c r="D43" s="3"/>
    </row>
    <row r="44" spans="1:4" s="1" customFormat="1" ht="12.75">
      <c r="A44" s="4">
        <v>3631</v>
      </c>
      <c r="B44" s="4" t="s">
        <v>41</v>
      </c>
      <c r="C44" s="44">
        <f>SUM(C41:C43)</f>
        <v>174000</v>
      </c>
      <c r="D44" s="4"/>
    </row>
    <row r="45" spans="1:4" ht="12.75">
      <c r="A45" s="3"/>
      <c r="B45" s="3"/>
      <c r="C45" s="43"/>
      <c r="D45" s="3"/>
    </row>
    <row r="46" spans="1:4" ht="12.75">
      <c r="A46" s="3" t="s">
        <v>42</v>
      </c>
      <c r="B46" s="3" t="s">
        <v>43</v>
      </c>
      <c r="C46" s="43">
        <v>5000</v>
      </c>
      <c r="D46" s="3"/>
    </row>
    <row r="47" spans="1:4" ht="12.75">
      <c r="A47" s="3" t="s">
        <v>44</v>
      </c>
      <c r="B47" s="3" t="s">
        <v>45</v>
      </c>
      <c r="C47" s="43">
        <v>224200</v>
      </c>
      <c r="D47" s="3"/>
    </row>
    <row r="48" spans="1:4" s="1" customFormat="1" ht="12.75">
      <c r="A48" s="4">
        <v>3722</v>
      </c>
      <c r="B48" s="4" t="s">
        <v>46</v>
      </c>
      <c r="C48" s="44">
        <f>SUM(C46:C47)</f>
        <v>229200</v>
      </c>
      <c r="D48" s="4"/>
    </row>
    <row r="49" spans="1:4" s="1" customFormat="1" ht="12.75">
      <c r="A49" s="4"/>
      <c r="B49" s="4"/>
      <c r="C49" s="44"/>
      <c r="D49" s="4"/>
    </row>
    <row r="50" spans="1:4" s="1" customFormat="1" ht="12.75">
      <c r="A50" s="60" t="s">
        <v>151</v>
      </c>
      <c r="B50" s="65" t="s">
        <v>152</v>
      </c>
      <c r="C50" s="45">
        <v>1000</v>
      </c>
      <c r="D50" s="4"/>
    </row>
    <row r="51" spans="1:4" s="1" customFormat="1" ht="12.75">
      <c r="A51" s="4">
        <v>5212</v>
      </c>
      <c r="B51" s="4" t="s">
        <v>153</v>
      </c>
      <c r="C51" s="44">
        <v>1000</v>
      </c>
      <c r="D51" s="4"/>
    </row>
    <row r="52" spans="1:4" ht="12.75">
      <c r="A52" s="3"/>
      <c r="B52" s="3"/>
      <c r="C52" s="43"/>
      <c r="D52" s="3"/>
    </row>
    <row r="53" spans="1:4" ht="12.75">
      <c r="A53" s="3" t="s">
        <v>48</v>
      </c>
      <c r="B53" s="3" t="s">
        <v>30</v>
      </c>
      <c r="C53" s="43">
        <v>5000</v>
      </c>
      <c r="D53" s="3"/>
    </row>
    <row r="54" spans="1:4" ht="12.75">
      <c r="A54" s="3" t="s">
        <v>49</v>
      </c>
      <c r="B54" s="3" t="s">
        <v>38</v>
      </c>
      <c r="C54" s="43">
        <v>5000</v>
      </c>
      <c r="D54" s="3"/>
    </row>
    <row r="55" spans="1:4" s="1" customFormat="1" ht="12.75">
      <c r="A55" s="4">
        <v>5512</v>
      </c>
      <c r="B55" s="4" t="s">
        <v>50</v>
      </c>
      <c r="C55" s="44">
        <f>SUM(C53:C54)</f>
        <v>10000</v>
      </c>
      <c r="D55" s="4"/>
    </row>
    <row r="56" spans="1:4" ht="12.75">
      <c r="A56" s="3"/>
      <c r="B56" s="3"/>
      <c r="C56" s="43"/>
      <c r="D56" s="3"/>
    </row>
    <row r="57" spans="1:4" ht="12.75">
      <c r="A57" s="3" t="s">
        <v>51</v>
      </c>
      <c r="B57" s="3" t="s">
        <v>52</v>
      </c>
      <c r="C57" s="45">
        <v>180000</v>
      </c>
      <c r="D57" s="3"/>
    </row>
    <row r="58" spans="1:4" ht="12.75">
      <c r="A58" s="3" t="s">
        <v>145</v>
      </c>
      <c r="B58" s="3" t="s">
        <v>146</v>
      </c>
      <c r="C58" s="45">
        <v>25000</v>
      </c>
      <c r="D58" s="3"/>
    </row>
    <row r="59" spans="1:4" ht="12.75">
      <c r="A59" s="60" t="s">
        <v>154</v>
      </c>
      <c r="B59" s="60" t="s">
        <v>155</v>
      </c>
      <c r="C59" s="45">
        <v>1000</v>
      </c>
      <c r="D59" s="3"/>
    </row>
    <row r="60" spans="1:4" s="1" customFormat="1" ht="12.75">
      <c r="A60" s="4">
        <v>6112</v>
      </c>
      <c r="B60" s="4" t="s">
        <v>53</v>
      </c>
      <c r="C60" s="44">
        <f>SUM(C57:C59)</f>
        <v>206000</v>
      </c>
      <c r="D60" s="4"/>
    </row>
    <row r="61" spans="1:4" ht="12.75">
      <c r="A61" s="3"/>
      <c r="B61" s="3"/>
      <c r="C61" s="43"/>
      <c r="D61" s="3"/>
    </row>
    <row r="62" spans="1:4" ht="12.75">
      <c r="A62" s="3" t="s">
        <v>54</v>
      </c>
      <c r="B62" s="3" t="s">
        <v>55</v>
      </c>
      <c r="C62" s="43">
        <v>30000</v>
      </c>
      <c r="D62" s="3"/>
    </row>
    <row r="63" spans="1:4" ht="12.75">
      <c r="A63" s="3" t="s">
        <v>56</v>
      </c>
      <c r="B63" s="3" t="s">
        <v>57</v>
      </c>
      <c r="C63" s="43">
        <v>15000</v>
      </c>
      <c r="D63" s="3"/>
    </row>
    <row r="64" spans="1:6" ht="12.75">
      <c r="A64" s="3" t="s">
        <v>58</v>
      </c>
      <c r="B64" s="3" t="s">
        <v>59</v>
      </c>
      <c r="C64" s="45">
        <v>9000</v>
      </c>
      <c r="D64" s="3"/>
      <c r="F64" s="48"/>
    </row>
    <row r="65" spans="1:4" ht="12.75">
      <c r="A65" s="3" t="s">
        <v>60</v>
      </c>
      <c r="B65" s="3" t="s">
        <v>30</v>
      </c>
      <c r="C65" s="43">
        <v>15000</v>
      </c>
      <c r="D65" s="3"/>
    </row>
    <row r="66" spans="1:4" ht="12.75">
      <c r="A66" s="3" t="s">
        <v>61</v>
      </c>
      <c r="B66" s="3" t="s">
        <v>38</v>
      </c>
      <c r="C66" s="43">
        <v>20000</v>
      </c>
      <c r="D66" s="3"/>
    </row>
    <row r="67" spans="1:4" ht="12.75">
      <c r="A67" s="3" t="s">
        <v>62</v>
      </c>
      <c r="B67" s="3" t="s">
        <v>16</v>
      </c>
      <c r="C67" s="43">
        <v>62000</v>
      </c>
      <c r="D67" s="3"/>
    </row>
    <row r="68" spans="1:4" ht="12.75">
      <c r="A68" s="3" t="s">
        <v>63</v>
      </c>
      <c r="B68" s="3" t="s">
        <v>18</v>
      </c>
      <c r="C68" s="43">
        <v>90000</v>
      </c>
      <c r="D68" s="3"/>
    </row>
    <row r="69" spans="1:4" ht="12.75">
      <c r="A69" s="3" t="s">
        <v>64</v>
      </c>
      <c r="B69" s="3" t="s">
        <v>65</v>
      </c>
      <c r="C69" s="43">
        <v>7000</v>
      </c>
      <c r="D69" s="3"/>
    </row>
    <row r="70" spans="1:4" ht="12.75">
      <c r="A70" s="3" t="s">
        <v>66</v>
      </c>
      <c r="B70" s="3" t="s">
        <v>67</v>
      </c>
      <c r="C70" s="43">
        <v>6000</v>
      </c>
      <c r="D70" s="3"/>
    </row>
    <row r="71" spans="1:4" ht="12.75">
      <c r="A71" s="3" t="s">
        <v>68</v>
      </c>
      <c r="B71" s="60" t="s">
        <v>166</v>
      </c>
      <c r="C71" s="43">
        <v>25000</v>
      </c>
      <c r="D71" s="3"/>
    </row>
    <row r="72" spans="1:4" ht="12.75">
      <c r="A72" s="3" t="s">
        <v>70</v>
      </c>
      <c r="B72" s="3" t="s">
        <v>71</v>
      </c>
      <c r="C72" s="43">
        <v>13000</v>
      </c>
      <c r="D72" s="3"/>
    </row>
    <row r="73" spans="1:4" ht="12.75">
      <c r="A73" s="3" t="s">
        <v>72</v>
      </c>
      <c r="B73" s="3" t="s">
        <v>73</v>
      </c>
      <c r="C73" s="43">
        <v>90000</v>
      </c>
      <c r="D73" s="3"/>
    </row>
    <row r="74" spans="1:4" ht="12.75">
      <c r="A74" s="3" t="s">
        <v>74</v>
      </c>
      <c r="B74" s="3" t="s">
        <v>47</v>
      </c>
      <c r="C74" s="43">
        <v>250000</v>
      </c>
      <c r="D74" s="3"/>
    </row>
    <row r="75" spans="1:4" ht="12.75">
      <c r="A75" s="3" t="s">
        <v>75</v>
      </c>
      <c r="B75" s="3" t="s">
        <v>6</v>
      </c>
      <c r="C75" s="43">
        <v>30000</v>
      </c>
      <c r="D75" s="3"/>
    </row>
    <row r="76" spans="1:4" ht="12.75">
      <c r="A76" s="3" t="s">
        <v>147</v>
      </c>
      <c r="B76" s="3" t="s">
        <v>76</v>
      </c>
      <c r="C76" s="43">
        <v>20000</v>
      </c>
      <c r="D76" s="3"/>
    </row>
    <row r="77" spans="1:4" ht="12.75">
      <c r="A77" s="3" t="s">
        <v>77</v>
      </c>
      <c r="B77" s="3" t="s">
        <v>78</v>
      </c>
      <c r="C77" s="43">
        <v>10000</v>
      </c>
      <c r="D77" s="3"/>
    </row>
    <row r="78" spans="1:4" ht="12.75">
      <c r="A78" s="3" t="s">
        <v>79</v>
      </c>
      <c r="B78" s="3" t="s">
        <v>80</v>
      </c>
      <c r="C78" s="43">
        <v>2000</v>
      </c>
      <c r="D78" s="3"/>
    </row>
    <row r="79" spans="1:4" ht="12.75">
      <c r="A79" s="60" t="s">
        <v>167</v>
      </c>
      <c r="B79" s="60" t="s">
        <v>168</v>
      </c>
      <c r="C79" s="43">
        <v>25000</v>
      </c>
      <c r="D79" s="3"/>
    </row>
    <row r="80" spans="1:4" s="1" customFormat="1" ht="12.75">
      <c r="A80" s="4">
        <v>6171</v>
      </c>
      <c r="B80" s="4" t="s">
        <v>81</v>
      </c>
      <c r="C80" s="44">
        <f>SUM(C62:C79)</f>
        <v>719000</v>
      </c>
      <c r="D80" s="4"/>
    </row>
    <row r="81" spans="1:4" ht="12.75">
      <c r="A81" s="3"/>
      <c r="B81" s="3"/>
      <c r="C81" s="43"/>
      <c r="D81" s="3"/>
    </row>
    <row r="82" spans="1:4" ht="12.75">
      <c r="A82" s="3" t="s">
        <v>82</v>
      </c>
      <c r="B82" s="3" t="s">
        <v>69</v>
      </c>
      <c r="C82" s="43">
        <v>10000</v>
      </c>
      <c r="D82" s="3"/>
    </row>
    <row r="83" spans="1:4" s="1" customFormat="1" ht="12.75">
      <c r="A83" s="4">
        <v>6310</v>
      </c>
      <c r="B83" s="4" t="s">
        <v>140</v>
      </c>
      <c r="C83" s="44">
        <f>SUM(C82)</f>
        <v>10000</v>
      </c>
      <c r="D83" s="4"/>
    </row>
    <row r="84" spans="1:4" ht="12.75">
      <c r="A84" s="3"/>
      <c r="B84" s="3"/>
      <c r="C84" s="43"/>
      <c r="D84" s="3"/>
    </row>
    <row r="85" spans="1:4" ht="12.75">
      <c r="A85" s="6"/>
      <c r="B85" s="3"/>
      <c r="C85" s="43"/>
      <c r="D85" s="3"/>
    </row>
    <row r="86" spans="1:4" ht="12.75">
      <c r="A86" s="3"/>
      <c r="B86" s="7" t="s">
        <v>141</v>
      </c>
      <c r="C86" s="54">
        <f>C83+C80+C60+C55+C51+C48+C44+C39+C34+C31+C28+C19+C15+C11+C8</f>
        <v>15066069</v>
      </c>
      <c r="D86" s="3"/>
    </row>
    <row r="87" spans="1:4" ht="12.75">
      <c r="A87" s="3"/>
      <c r="B87" s="7" t="s">
        <v>142</v>
      </c>
      <c r="C87" s="54">
        <f>'Příjmy 2018'!C45-'Výdaje 2018'!C86</f>
        <v>-11617169</v>
      </c>
      <c r="D87" s="3"/>
    </row>
    <row r="88" spans="1:4" ht="26.25">
      <c r="A88" s="3"/>
      <c r="B88" s="53" t="s">
        <v>143</v>
      </c>
      <c r="C88" s="55">
        <f>ABS(C87)</f>
        <v>11617169</v>
      </c>
      <c r="D88" s="52"/>
    </row>
    <row r="91" spans="1:3" ht="12.75">
      <c r="A91" s="69" t="s">
        <v>170</v>
      </c>
      <c r="C91" s="61">
        <v>43070</v>
      </c>
    </row>
    <row r="93" spans="1:3" ht="12.75">
      <c r="A93" t="s">
        <v>144</v>
      </c>
      <c r="C93" s="61"/>
    </row>
  </sheetData>
  <sheetProtection/>
  <mergeCells count="2">
    <mergeCell ref="A1:D1"/>
    <mergeCell ref="A3:D3"/>
  </mergeCells>
  <printOptions/>
  <pageMargins left="0.25" right="0.25" top="0.75" bottom="0.75" header="0.3" footer="0.3"/>
  <pageSetup fitToHeight="0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51"/>
  <sheetViews>
    <sheetView zoomScalePageLayoutView="0" workbookViewId="0" topLeftCell="A34">
      <selection activeCell="A1" sqref="A1:D1"/>
    </sheetView>
  </sheetViews>
  <sheetFormatPr defaultColWidth="9.140625" defaultRowHeight="12.75"/>
  <cols>
    <col min="1" max="1" width="10.7109375" style="0" customWidth="1"/>
    <col min="2" max="2" width="45.00390625" style="0" customWidth="1"/>
    <col min="3" max="3" width="19.28125" style="49" customWidth="1"/>
    <col min="7" max="7" width="10.28125" style="0" bestFit="1" customWidth="1"/>
  </cols>
  <sheetData>
    <row r="1" spans="1:5" ht="12.75">
      <c r="A1" s="74" t="s">
        <v>172</v>
      </c>
      <c r="B1" s="74"/>
      <c r="C1" s="74"/>
      <c r="D1" s="74"/>
      <c r="E1" s="33"/>
    </row>
    <row r="2" spans="1:5" ht="12.75">
      <c r="A2" s="33"/>
      <c r="B2" s="33"/>
      <c r="C2" s="47"/>
      <c r="D2" s="33"/>
      <c r="E2" s="33"/>
    </row>
    <row r="3" spans="1:5" ht="12.75">
      <c r="A3" s="74" t="s">
        <v>113</v>
      </c>
      <c r="B3" s="74"/>
      <c r="C3" s="74"/>
      <c r="D3" s="74"/>
      <c r="E3" s="33"/>
    </row>
    <row r="4" ht="12.75">
      <c r="E4" s="36"/>
    </row>
    <row r="5" spans="1:5" ht="26.25">
      <c r="A5" s="3" t="s">
        <v>1</v>
      </c>
      <c r="B5" s="3" t="s">
        <v>2</v>
      </c>
      <c r="C5" s="42" t="s">
        <v>3</v>
      </c>
      <c r="D5" s="39" t="s">
        <v>4</v>
      </c>
      <c r="E5" s="36"/>
    </row>
    <row r="6" spans="1:5" ht="13.5">
      <c r="A6" s="34">
        <v>1111</v>
      </c>
      <c r="B6" s="34" t="s">
        <v>118</v>
      </c>
      <c r="C6" s="50">
        <v>576300</v>
      </c>
      <c r="D6" s="34"/>
      <c r="E6" s="37"/>
    </row>
    <row r="7" spans="1:5" ht="13.5">
      <c r="A7" s="34">
        <v>1112</v>
      </c>
      <c r="B7" s="34" t="s">
        <v>114</v>
      </c>
      <c r="C7" s="50">
        <v>15100</v>
      </c>
      <c r="D7" s="34"/>
      <c r="E7" s="37"/>
    </row>
    <row r="8" spans="1:5" ht="13.5">
      <c r="A8" s="34">
        <v>1113</v>
      </c>
      <c r="B8" s="34" t="s">
        <v>115</v>
      </c>
      <c r="C8" s="50">
        <v>46700</v>
      </c>
      <c r="D8" s="34"/>
      <c r="E8" s="37"/>
    </row>
    <row r="9" spans="1:5" ht="13.5">
      <c r="A9" s="34">
        <v>1121</v>
      </c>
      <c r="B9" s="34" t="s">
        <v>116</v>
      </c>
      <c r="C9" s="50">
        <v>522100</v>
      </c>
      <c r="D9" s="34"/>
      <c r="E9" s="37"/>
    </row>
    <row r="10" spans="1:5" ht="13.5">
      <c r="A10" s="34">
        <v>1211</v>
      </c>
      <c r="B10" s="34" t="s">
        <v>83</v>
      </c>
      <c r="C10" s="50">
        <v>1237000</v>
      </c>
      <c r="D10" s="34"/>
      <c r="E10" s="37"/>
    </row>
    <row r="11" spans="1:5" ht="13.5">
      <c r="A11" s="34">
        <v>1340</v>
      </c>
      <c r="B11" s="34" t="s">
        <v>84</v>
      </c>
      <c r="C11" s="50">
        <v>90000</v>
      </c>
      <c r="D11" s="34"/>
      <c r="E11" s="37"/>
    </row>
    <row r="12" spans="1:5" ht="13.5">
      <c r="A12" s="34">
        <v>1341</v>
      </c>
      <c r="B12" s="34" t="s">
        <v>85</v>
      </c>
      <c r="C12" s="50">
        <v>3000</v>
      </c>
      <c r="D12" s="34"/>
      <c r="E12" s="37"/>
    </row>
    <row r="13" spans="1:5" ht="13.5">
      <c r="A13" s="34">
        <v>1351</v>
      </c>
      <c r="B13" s="34" t="s">
        <v>158</v>
      </c>
      <c r="C13" s="50">
        <v>10000</v>
      </c>
      <c r="D13" s="34"/>
      <c r="E13" s="37"/>
    </row>
    <row r="14" spans="1:5" ht="13.5">
      <c r="A14" s="34">
        <v>1361</v>
      </c>
      <c r="B14" s="34" t="s">
        <v>86</v>
      </c>
      <c r="C14" s="50">
        <v>1900</v>
      </c>
      <c r="D14" s="34"/>
      <c r="E14" s="37"/>
    </row>
    <row r="15" spans="1:5" ht="13.5">
      <c r="A15" s="34">
        <v>1511</v>
      </c>
      <c r="B15" s="34" t="s">
        <v>117</v>
      </c>
      <c r="C15" s="50">
        <v>360000</v>
      </c>
      <c r="D15" s="34"/>
      <c r="E15" s="37"/>
    </row>
    <row r="16" spans="1:5" ht="13.5">
      <c r="A16" s="34">
        <v>4112</v>
      </c>
      <c r="B16" s="34" t="s">
        <v>87</v>
      </c>
      <c r="C16" s="63">
        <v>57800</v>
      </c>
      <c r="D16" s="34"/>
      <c r="E16" s="37"/>
    </row>
    <row r="17" spans="1:5" ht="13.5">
      <c r="A17" s="34"/>
      <c r="B17" s="35" t="s">
        <v>119</v>
      </c>
      <c r="C17" s="51">
        <f>SUM(C6:C16)</f>
        <v>2919900</v>
      </c>
      <c r="D17" s="34"/>
      <c r="E17" s="37"/>
    </row>
    <row r="18" spans="1:5" ht="13.5">
      <c r="A18" s="34"/>
      <c r="B18" s="35"/>
      <c r="C18" s="51"/>
      <c r="D18" s="34"/>
      <c r="E18" s="37"/>
    </row>
    <row r="19" spans="1:5" ht="13.5">
      <c r="A19" s="34" t="s">
        <v>89</v>
      </c>
      <c r="B19" s="34" t="s">
        <v>90</v>
      </c>
      <c r="C19" s="50">
        <v>70000</v>
      </c>
      <c r="D19" s="34"/>
      <c r="E19" s="37"/>
    </row>
    <row r="20" spans="1:5" ht="13.5">
      <c r="A20" s="34" t="s">
        <v>91</v>
      </c>
      <c r="B20" s="34" t="s">
        <v>92</v>
      </c>
      <c r="C20" s="50">
        <v>65000</v>
      </c>
      <c r="D20" s="34"/>
      <c r="E20" s="37"/>
    </row>
    <row r="21" spans="1:5" ht="13.5">
      <c r="A21" s="34" t="s">
        <v>93</v>
      </c>
      <c r="B21" s="34" t="s">
        <v>88</v>
      </c>
      <c r="C21" s="50">
        <v>28000</v>
      </c>
      <c r="D21" s="34"/>
      <c r="E21" s="37"/>
    </row>
    <row r="22" spans="1:5" ht="13.5">
      <c r="A22" s="35">
        <v>3612</v>
      </c>
      <c r="B22" s="35" t="s">
        <v>94</v>
      </c>
      <c r="C22" s="51">
        <f>SUM(C19:C21)</f>
        <v>163000</v>
      </c>
      <c r="D22" s="35"/>
      <c r="E22" s="38"/>
    </row>
    <row r="23" spans="1:5" ht="13.5">
      <c r="A23" s="34"/>
      <c r="B23" s="34"/>
      <c r="C23" s="50"/>
      <c r="D23" s="34"/>
      <c r="E23" s="37"/>
    </row>
    <row r="24" spans="1:5" ht="13.5">
      <c r="A24" s="34" t="s">
        <v>95</v>
      </c>
      <c r="B24" s="34" t="s">
        <v>96</v>
      </c>
      <c r="C24" s="50">
        <v>80000</v>
      </c>
      <c r="D24" s="34"/>
      <c r="E24" s="37"/>
    </row>
    <row r="25" spans="1:5" ht="13.5">
      <c r="A25" s="34" t="s">
        <v>97</v>
      </c>
      <c r="B25" s="34" t="s">
        <v>98</v>
      </c>
      <c r="C25" s="50">
        <v>1000</v>
      </c>
      <c r="D25" s="34"/>
      <c r="E25" s="37"/>
    </row>
    <row r="26" spans="1:5" ht="13.5">
      <c r="A26" s="34" t="s">
        <v>99</v>
      </c>
      <c r="B26" s="34" t="s">
        <v>100</v>
      </c>
      <c r="C26" s="50">
        <v>30000</v>
      </c>
      <c r="D26" s="34"/>
      <c r="E26" s="37"/>
    </row>
    <row r="27" spans="1:5" ht="13.5">
      <c r="A27" s="35">
        <v>3613</v>
      </c>
      <c r="B27" s="35" t="s">
        <v>119</v>
      </c>
      <c r="C27" s="51">
        <f>SUM(C24:C26)</f>
        <v>111000</v>
      </c>
      <c r="D27" s="34"/>
      <c r="E27" s="37"/>
    </row>
    <row r="28" spans="1:5" ht="13.5">
      <c r="A28" s="35"/>
      <c r="B28" s="35"/>
      <c r="C28" s="51"/>
      <c r="D28" s="34"/>
      <c r="E28" s="37"/>
    </row>
    <row r="29" spans="1:5" ht="13.5">
      <c r="A29" s="66" t="s">
        <v>159</v>
      </c>
      <c r="B29" s="34" t="s">
        <v>160</v>
      </c>
      <c r="C29" s="50">
        <v>100000</v>
      </c>
      <c r="D29" s="34"/>
      <c r="E29" s="37"/>
    </row>
    <row r="30" spans="1:5" ht="13.5">
      <c r="A30" s="34" t="s">
        <v>101</v>
      </c>
      <c r="B30" s="34" t="s">
        <v>102</v>
      </c>
      <c r="C30" s="50">
        <v>60000</v>
      </c>
      <c r="D30" s="34"/>
      <c r="E30" s="37"/>
    </row>
    <row r="31" spans="1:5" ht="13.5">
      <c r="A31" s="35">
        <v>3639</v>
      </c>
      <c r="B31" s="35" t="s">
        <v>103</v>
      </c>
      <c r="C31" s="51">
        <f>SUM(C29:C30)</f>
        <v>160000</v>
      </c>
      <c r="D31" s="35"/>
      <c r="E31" s="38"/>
    </row>
    <row r="32" spans="1:5" ht="13.5">
      <c r="A32" s="34"/>
      <c r="B32" s="34"/>
      <c r="C32" s="50"/>
      <c r="D32" s="34"/>
      <c r="E32" s="37"/>
    </row>
    <row r="33" spans="1:5" ht="13.5">
      <c r="A33" s="34" t="s">
        <v>105</v>
      </c>
      <c r="B33" s="34" t="s">
        <v>106</v>
      </c>
      <c r="C33" s="50">
        <v>10000</v>
      </c>
      <c r="D33" s="34"/>
      <c r="E33" s="37"/>
    </row>
    <row r="34" spans="1:5" ht="13.5">
      <c r="A34" s="35">
        <v>3722</v>
      </c>
      <c r="B34" s="35" t="s">
        <v>107</v>
      </c>
      <c r="C34" s="51">
        <f>SUM(C33:C33)</f>
        <v>10000</v>
      </c>
      <c r="D34" s="35"/>
      <c r="E34" s="38"/>
    </row>
    <row r="35" spans="1:5" ht="13.5">
      <c r="A35" s="34"/>
      <c r="B35" s="34"/>
      <c r="C35" s="50"/>
      <c r="D35" s="34"/>
      <c r="E35" s="37"/>
    </row>
    <row r="36" spans="1:5" ht="13.5">
      <c r="A36" s="66" t="s">
        <v>162</v>
      </c>
      <c r="B36" s="34" t="s">
        <v>164</v>
      </c>
      <c r="C36" s="50">
        <v>40000</v>
      </c>
      <c r="D36" s="34"/>
      <c r="E36" s="37"/>
    </row>
    <row r="37" spans="1:5" ht="13.5">
      <c r="A37" s="67" t="s">
        <v>163</v>
      </c>
      <c r="B37" s="35" t="s">
        <v>161</v>
      </c>
      <c r="C37" s="51">
        <v>40000</v>
      </c>
      <c r="D37" s="34"/>
      <c r="E37" s="37"/>
    </row>
    <row r="38" spans="1:5" ht="13.5">
      <c r="A38" s="34"/>
      <c r="B38" s="34"/>
      <c r="C38" s="50"/>
      <c r="D38" s="34"/>
      <c r="E38" s="37"/>
    </row>
    <row r="39" spans="1:5" ht="13.5">
      <c r="A39" s="34" t="s">
        <v>108</v>
      </c>
      <c r="B39" s="34" t="s">
        <v>104</v>
      </c>
      <c r="C39" s="50">
        <v>15000</v>
      </c>
      <c r="D39" s="34"/>
      <c r="E39" s="37"/>
    </row>
    <row r="40" spans="1:5" ht="13.5">
      <c r="A40" s="35">
        <v>6171</v>
      </c>
      <c r="B40" s="35" t="s">
        <v>139</v>
      </c>
      <c r="C40" s="51">
        <f>SUM(C39:C39)</f>
        <v>15000</v>
      </c>
      <c r="D40" s="35"/>
      <c r="E40" s="38"/>
    </row>
    <row r="41" spans="1:5" ht="13.5">
      <c r="A41" s="34"/>
      <c r="B41" s="34"/>
      <c r="C41" s="50"/>
      <c r="D41" s="34"/>
      <c r="E41" s="37"/>
    </row>
    <row r="42" spans="1:5" ht="13.5">
      <c r="A42" s="34" t="s">
        <v>109</v>
      </c>
      <c r="B42" s="34" t="s">
        <v>110</v>
      </c>
      <c r="C42" s="50">
        <v>30000</v>
      </c>
      <c r="D42" s="34"/>
      <c r="E42" s="37"/>
    </row>
    <row r="43" spans="1:5" ht="13.5">
      <c r="A43" s="35">
        <v>6310</v>
      </c>
      <c r="B43" s="35" t="s">
        <v>111</v>
      </c>
      <c r="C43" s="51">
        <f>SUM(C42)</f>
        <v>30000</v>
      </c>
      <c r="D43" s="35"/>
      <c r="E43" s="38"/>
    </row>
    <row r="44" spans="1:5" ht="13.5">
      <c r="A44" s="34"/>
      <c r="B44" s="34"/>
      <c r="C44" s="50"/>
      <c r="D44" s="34"/>
      <c r="E44" s="37"/>
    </row>
    <row r="45" spans="1:5" ht="13.5">
      <c r="A45" s="35"/>
      <c r="B45" s="35" t="s">
        <v>112</v>
      </c>
      <c r="C45" s="51">
        <f>SUM(C17,C22,C27,C31,C34,C37,C40,C43)</f>
        <v>3448900</v>
      </c>
      <c r="D45" s="35"/>
      <c r="E45" s="38"/>
    </row>
    <row r="46" spans="1:5" ht="13.5">
      <c r="A46" s="35"/>
      <c r="B46" s="35"/>
      <c r="C46" s="51"/>
      <c r="D46" s="35"/>
      <c r="E46" s="38"/>
    </row>
    <row r="47" ht="12.75">
      <c r="E47" s="36"/>
    </row>
    <row r="48" ht="12.75">
      <c r="E48" s="36"/>
    </row>
    <row r="49" spans="1:3" ht="12.75">
      <c r="A49" s="69" t="s">
        <v>170</v>
      </c>
      <c r="C49" s="61">
        <v>43070</v>
      </c>
    </row>
    <row r="51" spans="1:3" ht="12.75">
      <c r="A51" t="s">
        <v>144</v>
      </c>
      <c r="C51" s="61"/>
    </row>
  </sheetData>
  <sheetProtection/>
  <mergeCells count="2">
    <mergeCell ref="A1:D1"/>
    <mergeCell ref="A3:D3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52"/>
  <sheetViews>
    <sheetView zoomScalePageLayoutView="0" workbookViewId="0" topLeftCell="A25">
      <selection activeCell="D12" sqref="D12"/>
    </sheetView>
  </sheetViews>
  <sheetFormatPr defaultColWidth="9.140625" defaultRowHeight="12.75"/>
  <cols>
    <col min="1" max="1" width="11.7109375" style="0" customWidth="1"/>
    <col min="2" max="2" width="46.00390625" style="0" customWidth="1"/>
    <col min="3" max="3" width="18.421875" style="8" customWidth="1"/>
  </cols>
  <sheetData>
    <row r="1" spans="1:3" ht="17.25">
      <c r="A1" s="72" t="s">
        <v>148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1430</v>
      </c>
    </row>
    <row r="5" spans="1:3" ht="15">
      <c r="A5" s="14"/>
      <c r="B5" s="15" t="s">
        <v>122</v>
      </c>
      <c r="C5" s="16">
        <v>188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8</v>
      </c>
    </row>
    <row r="8" spans="1:3" ht="15">
      <c r="A8" s="14"/>
      <c r="B8" s="17" t="s">
        <v>125</v>
      </c>
      <c r="C8" s="16">
        <f>SUM(C4:C7)</f>
        <v>1626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1626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1626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1626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1626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6" spans="1:3" ht="12.75">
      <c r="A46" s="69" t="s">
        <v>170</v>
      </c>
      <c r="C46" s="61">
        <v>43070</v>
      </c>
    </row>
    <row r="47" ht="12.75">
      <c r="C47" s="46"/>
    </row>
    <row r="48" spans="1:3" ht="12.75">
      <c r="A48" t="s">
        <v>144</v>
      </c>
      <c r="C48" s="61"/>
    </row>
    <row r="49" ht="12.75">
      <c r="B49" s="2"/>
    </row>
    <row r="50" ht="12.75">
      <c r="B50" s="56"/>
    </row>
    <row r="51" ht="12.75">
      <c r="B51" s="2"/>
    </row>
    <row r="52" ht="12.75">
      <c r="B52" s="2"/>
    </row>
  </sheetData>
  <sheetProtection/>
  <mergeCells count="1">
    <mergeCell ref="A1:C1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31">
      <selection activeCell="C50" sqref="C50"/>
    </sheetView>
  </sheetViews>
  <sheetFormatPr defaultColWidth="9.140625" defaultRowHeight="12.75"/>
  <cols>
    <col min="1" max="1" width="17.140625" style="0" customWidth="1"/>
    <col min="2" max="2" width="32.28125" style="0" bestFit="1" customWidth="1"/>
    <col min="3" max="3" width="17.140625" style="0" customWidth="1"/>
  </cols>
  <sheetData>
    <row r="1" spans="1:3" ht="17.25">
      <c r="A1" s="72" t="s">
        <v>171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1450</v>
      </c>
    </row>
    <row r="5" spans="1:3" ht="15">
      <c r="A5" s="14"/>
      <c r="B5" s="15" t="s">
        <v>122</v>
      </c>
      <c r="C5" s="16">
        <v>192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9</v>
      </c>
    </row>
    <row r="8" spans="1:3" ht="15">
      <c r="A8" s="14"/>
      <c r="B8" s="17" t="s">
        <v>125</v>
      </c>
      <c r="C8" s="16">
        <f>SUM(C4:C7)</f>
        <v>1651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1651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1651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1651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1651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4" ht="12.75">
      <c r="B44" s="2"/>
    </row>
    <row r="45" ht="12.75">
      <c r="B45" s="56"/>
    </row>
    <row r="46" ht="12.75">
      <c r="B46" s="2"/>
    </row>
    <row r="47" ht="12.75">
      <c r="B47" s="56"/>
    </row>
    <row r="49" spans="1:3" ht="12.75">
      <c r="A49" s="69" t="s">
        <v>170</v>
      </c>
      <c r="C49" s="61">
        <v>43070</v>
      </c>
    </row>
    <row r="50" ht="12.75">
      <c r="C50" s="46"/>
    </row>
    <row r="51" spans="1:3" ht="12.75">
      <c r="A51" t="s">
        <v>144</v>
      </c>
      <c r="C51" s="61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51"/>
  <sheetViews>
    <sheetView zoomScalePageLayoutView="0" workbookViewId="0" topLeftCell="A25">
      <selection activeCell="C51" sqref="C51"/>
    </sheetView>
  </sheetViews>
  <sheetFormatPr defaultColWidth="9.140625" defaultRowHeight="12.75"/>
  <cols>
    <col min="1" max="1" width="13.28125" style="0" customWidth="1"/>
    <col min="2" max="2" width="32.28125" style="0" bestFit="1" customWidth="1"/>
    <col min="3" max="3" width="10.7109375" style="0" customWidth="1"/>
  </cols>
  <sheetData>
    <row r="1" spans="1:3" ht="17.25">
      <c r="A1" s="72" t="s">
        <v>174</v>
      </c>
      <c r="B1" s="72"/>
      <c r="C1" s="72"/>
    </row>
    <row r="2" spans="1:3" ht="15" thickBot="1">
      <c r="A2" s="9"/>
      <c r="B2" s="9"/>
      <c r="C2" s="10"/>
    </row>
    <row r="3" spans="1:3" ht="15">
      <c r="A3" s="11" t="s">
        <v>120</v>
      </c>
      <c r="B3" s="12"/>
      <c r="C3" s="13"/>
    </row>
    <row r="4" spans="1:3" ht="15">
      <c r="A4" s="14"/>
      <c r="B4" s="15" t="s">
        <v>121</v>
      </c>
      <c r="C4" s="16">
        <v>1455</v>
      </c>
    </row>
    <row r="5" spans="1:3" ht="15">
      <c r="A5" s="14"/>
      <c r="B5" s="15" t="s">
        <v>122</v>
      </c>
      <c r="C5" s="16">
        <v>197</v>
      </c>
    </row>
    <row r="6" spans="1:3" ht="15">
      <c r="A6" s="14"/>
      <c r="B6" s="15" t="s">
        <v>123</v>
      </c>
      <c r="C6" s="16">
        <v>0</v>
      </c>
    </row>
    <row r="7" spans="1:3" ht="15">
      <c r="A7" s="14"/>
      <c r="B7" s="15" t="s">
        <v>124</v>
      </c>
      <c r="C7" s="16">
        <v>9</v>
      </c>
    </row>
    <row r="8" spans="1:3" ht="15">
      <c r="A8" s="14"/>
      <c r="B8" s="17" t="s">
        <v>125</v>
      </c>
      <c r="C8" s="16">
        <f>SUM(C4:C7)</f>
        <v>1661</v>
      </c>
    </row>
    <row r="9" spans="1:3" ht="15">
      <c r="A9" s="14"/>
      <c r="B9" s="15" t="s">
        <v>127</v>
      </c>
      <c r="C9" s="16">
        <v>0</v>
      </c>
    </row>
    <row r="10" spans="1:3" ht="15">
      <c r="A10" s="14"/>
      <c r="B10" s="15" t="s">
        <v>128</v>
      </c>
      <c r="C10" s="16">
        <v>0</v>
      </c>
    </row>
    <row r="11" spans="1:3" ht="15">
      <c r="A11" s="14"/>
      <c r="B11" s="15" t="s">
        <v>129</v>
      </c>
      <c r="C11" s="16">
        <v>0</v>
      </c>
    </row>
    <row r="12" spans="1:3" ht="15.75" thickBot="1">
      <c r="A12" s="18"/>
      <c r="B12" s="19" t="s">
        <v>130</v>
      </c>
      <c r="C12" s="20">
        <f>SUM(C8:C11)</f>
        <v>1661</v>
      </c>
    </row>
    <row r="13" spans="1:3" ht="15">
      <c r="A13" s="21" t="s">
        <v>126</v>
      </c>
      <c r="B13" s="22"/>
      <c r="C13" s="23"/>
    </row>
    <row r="14" spans="1:3" ht="15">
      <c r="A14" s="14"/>
      <c r="B14" s="15" t="s">
        <v>131</v>
      </c>
      <c r="C14" s="16">
        <v>1661</v>
      </c>
    </row>
    <row r="15" spans="1:3" ht="15">
      <c r="A15" s="14"/>
      <c r="B15" s="15" t="s">
        <v>132</v>
      </c>
      <c r="C15" s="16">
        <v>0</v>
      </c>
    </row>
    <row r="16" spans="1:3" ht="15">
      <c r="A16" s="14"/>
      <c r="B16" s="15" t="s">
        <v>133</v>
      </c>
      <c r="C16" s="16">
        <v>0</v>
      </c>
    </row>
    <row r="17" spans="1:3" ht="15">
      <c r="A17" s="14"/>
      <c r="B17" s="17" t="s">
        <v>125</v>
      </c>
      <c r="C17" s="16">
        <f>SUM(C14:C16)</f>
        <v>1661</v>
      </c>
    </row>
    <row r="18" spans="1:3" ht="15">
      <c r="A18" s="14"/>
      <c r="B18" s="15" t="s">
        <v>134</v>
      </c>
      <c r="C18" s="16">
        <v>0</v>
      </c>
    </row>
    <row r="19" spans="1:3" ht="15">
      <c r="A19" s="14"/>
      <c r="B19" s="15" t="s">
        <v>135</v>
      </c>
      <c r="C19" s="16">
        <v>0</v>
      </c>
    </row>
    <row r="20" spans="1:3" ht="15.75" thickBot="1">
      <c r="A20" s="24"/>
      <c r="B20" s="25" t="s">
        <v>130</v>
      </c>
      <c r="C20" s="26">
        <f>SUM(C17:C19)</f>
        <v>1661</v>
      </c>
    </row>
    <row r="21" spans="1:3" ht="15.75" thickBot="1">
      <c r="A21" s="27" t="s">
        <v>136</v>
      </c>
      <c r="B21" s="28"/>
      <c r="C21" s="29"/>
    </row>
    <row r="22" spans="1:3" ht="15.75" thickBot="1">
      <c r="A22" s="30"/>
      <c r="B22" s="31" t="s">
        <v>137</v>
      </c>
      <c r="C22" s="32">
        <f>C12-C20</f>
        <v>0</v>
      </c>
    </row>
    <row r="42" ht="12.75">
      <c r="B42" s="2"/>
    </row>
    <row r="43" ht="12.75">
      <c r="B43" s="56"/>
    </row>
    <row r="44" ht="12.75">
      <c r="B44" s="2"/>
    </row>
    <row r="45" ht="12.75">
      <c r="B45" s="56"/>
    </row>
    <row r="49" spans="1:3" ht="12.75">
      <c r="A49" s="69" t="s">
        <v>170</v>
      </c>
      <c r="C49" s="61">
        <v>43070</v>
      </c>
    </row>
    <row r="50" ht="12.75">
      <c r="C50" s="46"/>
    </row>
    <row r="51" spans="1:3" ht="12.75">
      <c r="A51" t="s">
        <v>144</v>
      </c>
      <c r="C51" s="61"/>
    </row>
  </sheetData>
  <sheetProtection/>
  <mergeCells count="1">
    <mergeCell ref="A1:C1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E26" sqref="E26"/>
    </sheetView>
  </sheetViews>
  <sheetFormatPr defaultColWidth="9.140625" defaultRowHeight="12.75"/>
  <cols>
    <col min="1" max="5" width="12.8515625" style="0" customWidth="1"/>
  </cols>
  <sheetData>
    <row r="1" spans="1:7" ht="12.75">
      <c r="A1" s="36"/>
      <c r="B1" s="36"/>
      <c r="C1" s="36"/>
      <c r="D1" s="36"/>
      <c r="E1" s="36"/>
      <c r="F1" s="36"/>
      <c r="G1" s="36"/>
    </row>
    <row r="2" spans="1:7" ht="12.75">
      <c r="A2" s="36"/>
      <c r="B2" s="36"/>
      <c r="C2" s="36"/>
      <c r="D2" s="36"/>
      <c r="E2" s="36"/>
      <c r="F2" s="36"/>
      <c r="G2" s="36"/>
    </row>
    <row r="3" spans="1:7" ht="12.75">
      <c r="A3" s="58"/>
      <c r="B3" s="59"/>
      <c r="C3" s="59"/>
      <c r="D3" s="59"/>
      <c r="E3" s="59"/>
      <c r="F3" s="36"/>
      <c r="G3" s="36"/>
    </row>
    <row r="4" spans="1:7" ht="12.75">
      <c r="A4" s="36"/>
      <c r="B4" s="36"/>
      <c r="C4" s="36"/>
      <c r="D4" s="36"/>
      <c r="E4" s="36"/>
      <c r="F4" s="36"/>
      <c r="G4" s="36"/>
    </row>
    <row r="5" spans="1:7" ht="12.75">
      <c r="A5" s="36"/>
      <c r="B5" s="36"/>
      <c r="C5" s="36"/>
      <c r="D5" s="57"/>
      <c r="E5" s="57"/>
      <c r="F5" s="36"/>
      <c r="G5" s="36"/>
    </row>
    <row r="6" spans="1:7" ht="12.75">
      <c r="A6" s="36"/>
      <c r="B6" s="36"/>
      <c r="C6" s="36"/>
      <c r="D6" s="57"/>
      <c r="E6" s="57"/>
      <c r="F6" s="36"/>
      <c r="G6" s="36"/>
    </row>
    <row r="7" spans="1:7" ht="12.75">
      <c r="A7" s="36"/>
      <c r="B7" s="36"/>
      <c r="C7" s="36"/>
      <c r="D7" s="36"/>
      <c r="E7" s="36"/>
      <c r="F7" s="36"/>
      <c r="G7" s="36"/>
    </row>
    <row r="8" spans="1:7" ht="12.75">
      <c r="A8" s="58"/>
      <c r="B8" s="59"/>
      <c r="C8" s="59"/>
      <c r="D8" s="59"/>
      <c r="E8" s="59"/>
      <c r="F8" s="36"/>
      <c r="G8" s="36"/>
    </row>
    <row r="9" spans="1:7" ht="12.75">
      <c r="A9" s="36"/>
      <c r="B9" s="36"/>
      <c r="C9" s="36"/>
      <c r="D9" s="36"/>
      <c r="E9" s="36"/>
      <c r="F9" s="36"/>
      <c r="G9" s="36"/>
    </row>
    <row r="10" spans="1:7" ht="12.75">
      <c r="A10" s="36"/>
      <c r="B10" s="36"/>
      <c r="C10" s="36"/>
      <c r="D10" s="57"/>
      <c r="E10" s="57"/>
      <c r="F10" s="36"/>
      <c r="G10" s="36"/>
    </row>
    <row r="11" spans="1:7" ht="12.75">
      <c r="A11" s="36"/>
      <c r="B11" s="36"/>
      <c r="C11" s="36"/>
      <c r="D11" s="57"/>
      <c r="E11" s="57"/>
      <c r="F11" s="36"/>
      <c r="G11" s="36"/>
    </row>
    <row r="12" spans="1:7" ht="12.75">
      <c r="A12" s="36"/>
      <c r="B12" s="36"/>
      <c r="C12" s="36"/>
      <c r="D12" s="57"/>
      <c r="E12" s="57"/>
      <c r="F12" s="36"/>
      <c r="G12" s="36"/>
    </row>
    <row r="13" spans="1:7" ht="12.75">
      <c r="A13" s="36"/>
      <c r="B13" s="36"/>
      <c r="C13" s="36"/>
      <c r="D13" s="57"/>
      <c r="E13" s="57"/>
      <c r="F13" s="36"/>
      <c r="G13" s="36"/>
    </row>
    <row r="14" spans="1:7" ht="12.75">
      <c r="A14" s="36"/>
      <c r="B14" s="36"/>
      <c r="C14" s="36"/>
      <c r="D14" s="36"/>
      <c r="E14" s="36"/>
      <c r="F14" s="36"/>
      <c r="G14" s="36"/>
    </row>
    <row r="15" spans="1:7" ht="12.75">
      <c r="A15" s="58"/>
      <c r="B15" s="59"/>
      <c r="C15" s="59"/>
      <c r="D15" s="59"/>
      <c r="E15" s="59"/>
      <c r="F15" s="36"/>
      <c r="G15" s="36"/>
    </row>
    <row r="16" spans="1:7" ht="12.75">
      <c r="A16" s="36"/>
      <c r="B16" s="36"/>
      <c r="C16" s="36"/>
      <c r="D16" s="36"/>
      <c r="E16" s="36"/>
      <c r="F16" s="36"/>
      <c r="G16" s="36"/>
    </row>
    <row r="17" spans="1:7" ht="12.75">
      <c r="A17" s="36"/>
      <c r="B17" s="36"/>
      <c r="C17" s="36"/>
      <c r="D17" s="57"/>
      <c r="E17" s="57"/>
      <c r="F17" s="36"/>
      <c r="G17" s="36"/>
    </row>
    <row r="18" spans="1:7" ht="12.75">
      <c r="A18" s="36"/>
      <c r="B18" s="36"/>
      <c r="C18" s="36"/>
      <c r="D18" s="57"/>
      <c r="E18" s="57"/>
      <c r="F18" s="36"/>
      <c r="G18" s="36"/>
    </row>
    <row r="19" spans="1:7" ht="12.75">
      <c r="A19" s="36"/>
      <c r="B19" s="36"/>
      <c r="C19" s="36"/>
      <c r="D19" s="57"/>
      <c r="E19" s="57"/>
      <c r="F19" s="36"/>
      <c r="G19" s="36"/>
    </row>
    <row r="20" spans="1:7" ht="12.75">
      <c r="A20" s="36"/>
      <c r="B20" s="36"/>
      <c r="C20" s="36"/>
      <c r="D20" s="57"/>
      <c r="E20" s="57"/>
      <c r="F20" s="36"/>
      <c r="G20" s="36"/>
    </row>
    <row r="21" spans="1:7" ht="12.75">
      <c r="A21" s="36"/>
      <c r="B21" s="36"/>
      <c r="C21" s="36"/>
      <c r="D21" s="57"/>
      <c r="E21" s="57"/>
      <c r="F21" s="36"/>
      <c r="G21" s="36"/>
    </row>
    <row r="22" spans="1:7" ht="12.75">
      <c r="A22" s="36"/>
      <c r="B22" s="36"/>
      <c r="C22" s="36"/>
      <c r="D22" s="57"/>
      <c r="E22" s="57"/>
      <c r="F22" s="36"/>
      <c r="G22" s="36"/>
    </row>
    <row r="23" spans="1:7" ht="12.75">
      <c r="A23" s="36"/>
      <c r="B23" s="36"/>
      <c r="C23" s="36"/>
      <c r="D23" s="57"/>
      <c r="E23" s="57"/>
      <c r="F23" s="36"/>
      <c r="G23" s="36"/>
    </row>
    <row r="24" spans="1:7" ht="12.75">
      <c r="A24" s="36"/>
      <c r="B24" s="36"/>
      <c r="C24" s="36"/>
      <c r="D24" s="36"/>
      <c r="E24" s="36"/>
      <c r="F24" s="36"/>
      <c r="G24" s="36"/>
    </row>
    <row r="25" spans="1:7" ht="12.75">
      <c r="A25" s="36"/>
      <c r="B25" s="36"/>
      <c r="C25" s="36"/>
      <c r="D25" s="36"/>
      <c r="E25" s="36"/>
      <c r="F25" s="36"/>
      <c r="G25" s="36"/>
    </row>
    <row r="26" spans="1:7" ht="12.75">
      <c r="A26" s="36"/>
      <c r="B26" s="36"/>
      <c r="C26" s="36"/>
      <c r="D26" s="36"/>
      <c r="E26" s="36"/>
      <c r="F26" s="36"/>
      <c r="G26" s="36"/>
    </row>
    <row r="27" spans="1:7" ht="12.75">
      <c r="A27" s="36"/>
      <c r="B27" s="36"/>
      <c r="C27" s="36"/>
      <c r="D27" s="36"/>
      <c r="E27" s="36"/>
      <c r="F27" s="36"/>
      <c r="G27" s="3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Kasalice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</dc:creator>
  <cp:keywords/>
  <dc:description/>
  <cp:lastModifiedBy>l.kubis</cp:lastModifiedBy>
  <cp:lastPrinted>2018-01-21T16:44:37Z</cp:lastPrinted>
  <dcterms:created xsi:type="dcterms:W3CDTF">2007-03-12T16:44:52Z</dcterms:created>
  <dcterms:modified xsi:type="dcterms:W3CDTF">2018-01-21T16:44:43Z</dcterms:modified>
  <cp:category/>
  <cp:version/>
  <cp:contentType/>
  <cp:contentStatus/>
</cp:coreProperties>
</file>